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10-12 MSF INF TRIM 2019\"/>
    </mc:Choice>
  </mc:AlternateContent>
  <bookViews>
    <workbookView xWindow="0" yWindow="600" windowWidth="20490" windowHeight="7035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<sst xmlns="http://schemas.openxmlformats.org/spreadsheetml/2006/main" count="27" uniqueCount="27">
  <si>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</si>
  <si>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</si>
  <si>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</si>
  <si>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</si>
  <si>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</si>
  <si>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</si>
  <si>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</si>
  <si>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</si>
  <si>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</si>
  <si>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</si>
  <si>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</si>
  <si>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</si>
  <si>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</si>
  <si>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</si>
  <si>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</si>
  <si>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</si>
  <si>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</si>
  <si>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</si>
  <si>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</si>
  <si>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</si>
  <si>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</si>
  <si>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</si>
  <si>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</si>
  <si>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</si>
  <si>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</si>
  <si>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</si>
  <si>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FELIPE
ESTADO ANALÍTICO DEL ACTIVO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</si>
</sst>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2" sqref="B2"/>
    </sheetView>
  </sheetViews>
  <sheetFormatPr baseColWidth="10" defaultRowHeight="11.25" x14ac:dyDescent="0.2"/>
  <cols>
    <col min="1" max="1" width="1.33203125" style="1" customWidth="1"/>
    <col min="2" max="2" width="57.3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638632227.34000003</v>
      </c>
      <c r="D4" s="13">
        <f>SUM(D6+D15)</f>
        <v>1617600303.1999998</v>
      </c>
      <c r="E4" s="13">
        <f>SUM(E6+E15)</f>
        <v>1620547045.0599999</v>
      </c>
      <c r="F4" s="13">
        <f>SUM(F6+F15)</f>
        <v>635685485.48000002</v>
      </c>
      <c r="G4" s="13">
        <f>SUM(G6+G15)</f>
        <v>-2946741.8599999845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89732599.730000004</v>
      </c>
      <c r="D6" s="13">
        <f>SUM(D7:D13)</f>
        <v>1468753698.5799999</v>
      </c>
      <c r="E6" s="13">
        <f>SUM(E7:E13)</f>
        <v>1437172543.22</v>
      </c>
      <c r="F6" s="13">
        <f>SUM(F7:F13)</f>
        <v>121313755.08999997</v>
      </c>
      <c r="G6" s="18">
        <f>SUM(G7:G13)</f>
        <v>31581155.35999997</v>
      </c>
    </row>
    <row r="7" spans="1:7" x14ac:dyDescent="0.2">
      <c r="A7" s="3">
        <v>1110</v>
      </c>
      <c r="B7" s="7" t="s">
        <v>9</v>
      </c>
      <c r="C7" s="18">
        <v>70631107.560000002</v>
      </c>
      <c r="D7" s="18">
        <v>734940155.63999999</v>
      </c>
      <c r="E7" s="18">
        <v>717430139.95000005</v>
      </c>
      <c r="F7" s="18">
        <f>C7+D7-E7</f>
        <v>88141123.25</v>
      </c>
      <c r="G7" s="18">
        <f t="shared" ref="G7:G13" si="0">F7-C7</f>
        <v>17510015.689999998</v>
      </c>
    </row>
    <row r="8" spans="1:7" x14ac:dyDescent="0.2">
      <c r="A8" s="3">
        <v>1120</v>
      </c>
      <c r="B8" s="7" t="s">
        <v>10</v>
      </c>
      <c r="C8" s="18">
        <v>5414992.75</v>
      </c>
      <c r="D8" s="18">
        <v>632740570.30999994</v>
      </c>
      <c r="E8" s="18">
        <v>633764279.02999997</v>
      </c>
      <c r="F8" s="18">
        <f t="shared" ref="F8:F13" si="1">C8+D8-E8</f>
        <v>4391284.0299999714</v>
      </c>
      <c r="G8" s="18">
        <f t="shared" si="0"/>
        <v>-1023708.7200000286</v>
      </c>
    </row>
    <row r="9" spans="1:7" x14ac:dyDescent="0.2">
      <c r="A9" s="3">
        <v>1130</v>
      </c>
      <c r="B9" s="7" t="s">
        <v>11</v>
      </c>
      <c r="C9" s="18">
        <v>13686499.42</v>
      </c>
      <c r="D9" s="18">
        <v>101072972.63</v>
      </c>
      <c r="E9" s="18">
        <v>85978124.239999995</v>
      </c>
      <c r="F9" s="18">
        <f t="shared" si="1"/>
        <v>28781347.810000002</v>
      </c>
      <c r="G9" s="18">
        <f t="shared" si="0"/>
        <v>15094848.390000002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548899627.61000001</v>
      </c>
      <c r="D15" s="13">
        <f>SUM(D16:D24)</f>
        <v>148846604.62</v>
      </c>
      <c r="E15" s="13">
        <f>SUM(E16:E24)</f>
        <v>183374501.84000003</v>
      </c>
      <c r="F15" s="13">
        <f>SUM(F16:F24)</f>
        <v>514371730.39000005</v>
      </c>
      <c r="G15" s="13">
        <f>SUM(G16:G24)</f>
        <v>-34527897.219999954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522769392.48000002</v>
      </c>
      <c r="D18" s="19">
        <v>146813446.97</v>
      </c>
      <c r="E18" s="19">
        <v>172076769.27000001</v>
      </c>
      <c r="F18" s="19">
        <f t="shared" si="3"/>
        <v>497506070.18000007</v>
      </c>
      <c r="G18" s="19">
        <f t="shared" si="2"/>
        <v>-25263322.299999952</v>
      </c>
    </row>
    <row r="19" spans="1:7" x14ac:dyDescent="0.2">
      <c r="A19" s="3">
        <v>1240</v>
      </c>
      <c r="B19" s="7" t="s">
        <v>18</v>
      </c>
      <c r="C19" s="18">
        <v>62395969.32</v>
      </c>
      <c r="D19" s="18">
        <v>1733645.82</v>
      </c>
      <c r="E19" s="18">
        <v>1587860.46</v>
      </c>
      <c r="F19" s="18">
        <f t="shared" si="3"/>
        <v>62541754.68</v>
      </c>
      <c r="G19" s="18">
        <f t="shared" si="2"/>
        <v>145785.3599999994</v>
      </c>
    </row>
    <row r="20" spans="1:7" x14ac:dyDescent="0.2">
      <c r="A20" s="3">
        <v>1250</v>
      </c>
      <c r="B20" s="7" t="s">
        <v>19</v>
      </c>
      <c r="C20" s="18">
        <v>1569892.83</v>
      </c>
      <c r="D20" s="18">
        <v>0</v>
      </c>
      <c r="E20" s="18">
        <v>0</v>
      </c>
      <c r="F20" s="18">
        <f t="shared" si="3"/>
        <v>1569892.83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-37877248.950000003</v>
      </c>
      <c r="D21" s="18">
        <v>299511.83</v>
      </c>
      <c r="E21" s="18">
        <v>9709872.1099999994</v>
      </c>
      <c r="F21" s="18">
        <f t="shared" si="3"/>
        <v>-47287609.230000004</v>
      </c>
      <c r="G21" s="18">
        <f t="shared" si="2"/>
        <v>-9410360.2800000012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63" right="0.1574803149606299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2020-01-30T03:27:16Z</cp:lastPrinted>
  <dcterms:created xsi:type="dcterms:W3CDTF">2014-02-09T04:04:15Z</dcterms:created>
  <dcterms:modified xsi:type="dcterms:W3CDTF">2020-02-04T19:46:13Z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